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240" windowHeight="12300" activeTab="2"/>
  </bookViews>
  <sheets>
    <sheet name="Figure 6- figure supplement 1 A" sheetId="2" r:id="rId1"/>
    <sheet name="Figure 6- figure supplement 1 B" sheetId="3" r:id="rId2"/>
    <sheet name="Figure 6- figure supplement 1 D" sheetId="4" r:id="rId3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1" i="4" l="1"/>
  <c r="N50" i="4"/>
  <c r="I50" i="4"/>
  <c r="K50" i="4" s="1"/>
  <c r="E50" i="4"/>
  <c r="F50" i="4" s="1"/>
  <c r="I44" i="4"/>
  <c r="J42" i="4"/>
  <c r="I40" i="4"/>
  <c r="F40" i="4"/>
  <c r="I36" i="4"/>
  <c r="J34" i="4" s="1"/>
  <c r="F36" i="4"/>
  <c r="I32" i="4"/>
  <c r="E26" i="4"/>
  <c r="L25" i="4"/>
  <c r="L24" i="4"/>
  <c r="G24" i="4"/>
  <c r="C24" i="4"/>
  <c r="F24" i="4" s="1"/>
  <c r="I24" i="4" s="1"/>
  <c r="I17" i="4"/>
  <c r="H17" i="4"/>
  <c r="J17" i="4" s="1"/>
  <c r="G17" i="4"/>
  <c r="H16" i="4"/>
  <c r="J16" i="4" s="1"/>
  <c r="G16" i="4"/>
  <c r="I16" i="4" s="1"/>
  <c r="N7" i="4"/>
  <c r="I7" i="4"/>
  <c r="J7" i="4" s="1"/>
  <c r="E7" i="4"/>
  <c r="F7" i="4" s="1"/>
  <c r="N6" i="4"/>
  <c r="I6" i="4"/>
  <c r="K6" i="4" s="1"/>
  <c r="E6" i="4"/>
  <c r="F9" i="4" s="1"/>
  <c r="H24" i="4" l="1"/>
  <c r="F6" i="4"/>
  <c r="J6" i="4"/>
  <c r="J50" i="4"/>
  <c r="F20" i="3" l="1"/>
  <c r="H20" i="3" s="1"/>
  <c r="F19" i="3"/>
  <c r="G19" i="3" s="1"/>
  <c r="F18" i="3"/>
  <c r="H18" i="3" s="1"/>
  <c r="F17" i="3"/>
  <c r="H17" i="3" s="1"/>
  <c r="F16" i="3"/>
  <c r="H16" i="3" s="1"/>
  <c r="F10" i="3"/>
  <c r="H10" i="3" s="1"/>
  <c r="F9" i="3"/>
  <c r="G9" i="3" s="1"/>
  <c r="F8" i="3"/>
  <c r="G8" i="3" s="1"/>
  <c r="F7" i="3"/>
  <c r="H7" i="3" s="1"/>
  <c r="H9" i="3" l="1"/>
  <c r="H8" i="3"/>
  <c r="H19" i="3"/>
  <c r="G17" i="3"/>
  <c r="G7" i="3"/>
  <c r="G16" i="3"/>
  <c r="G20" i="3"/>
  <c r="G18" i="3"/>
  <c r="G10" i="3"/>
  <c r="F21" i="2" l="1"/>
  <c r="H21" i="2" s="1"/>
  <c r="F20" i="2"/>
  <c r="H20" i="2" s="1"/>
  <c r="F19" i="2"/>
  <c r="H19" i="2" s="1"/>
  <c r="E12" i="2"/>
  <c r="F12" i="2" s="1"/>
  <c r="E11" i="2"/>
  <c r="F11" i="2" s="1"/>
  <c r="E10" i="2"/>
  <c r="F10" i="2" s="1"/>
  <c r="E9" i="2"/>
  <c r="F9" i="2" s="1"/>
  <c r="E8" i="2"/>
  <c r="F8" i="2" s="1"/>
  <c r="E7" i="2"/>
  <c r="F7" i="2" s="1"/>
  <c r="G19" i="2" l="1"/>
  <c r="G20" i="2"/>
  <c r="G21" i="2"/>
</calcChain>
</file>

<file path=xl/sharedStrings.xml><?xml version="1.0" encoding="utf-8"?>
<sst xmlns="http://schemas.openxmlformats.org/spreadsheetml/2006/main" count="169" uniqueCount="97">
  <si>
    <t>Celulas</t>
  </si>
  <si>
    <t>Tratamiento</t>
  </si>
  <si>
    <t xml:space="preserve">Binucleadas </t>
  </si>
  <si>
    <t xml:space="preserve">Mononucleadas </t>
  </si>
  <si>
    <t>total</t>
  </si>
  <si>
    <t xml:space="preserve">%binucleadas </t>
  </si>
  <si>
    <t>PEO1</t>
  </si>
  <si>
    <t>NT</t>
  </si>
  <si>
    <t xml:space="preserve">PEO1 </t>
  </si>
  <si>
    <t>Fasudil</t>
  </si>
  <si>
    <t>siROCK1+2</t>
  </si>
  <si>
    <t>PEO4</t>
  </si>
  <si>
    <t>exp 1 binucleadas</t>
  </si>
  <si>
    <t xml:space="preserve">Celulas </t>
  </si>
  <si>
    <t>Mononucleadas</t>
  </si>
  <si>
    <t xml:space="preserve">Multinucleadas </t>
  </si>
  <si>
    <t xml:space="preserve">total de celulas </t>
  </si>
  <si>
    <t xml:space="preserve">% binucleadas </t>
  </si>
  <si>
    <t>% multinucleadas</t>
  </si>
  <si>
    <t>PEOs</t>
  </si>
  <si>
    <t>siROCK 1 y 2</t>
  </si>
  <si>
    <t xml:space="preserve">exp N°2 </t>
  </si>
  <si>
    <t>Cell</t>
  </si>
  <si>
    <t>Treatment</t>
  </si>
  <si>
    <t>Mononuclear</t>
  </si>
  <si>
    <t>Binuclear</t>
  </si>
  <si>
    <t>Multinucleated</t>
  </si>
  <si>
    <t>total cells</t>
  </si>
  <si>
    <t xml:space="preserve">% binucleated </t>
  </si>
  <si>
    <t>% multinucleated</t>
  </si>
  <si>
    <t xml:space="preserve">HCT 116 </t>
  </si>
  <si>
    <t>BRCA2</t>
  </si>
  <si>
    <t>non-treated</t>
  </si>
  <si>
    <t>ROCK1</t>
  </si>
  <si>
    <t>ROCK1+2</t>
  </si>
  <si>
    <t xml:space="preserve">Fasudil </t>
  </si>
  <si>
    <t>Exp Nª1</t>
  </si>
  <si>
    <t>% multinucleated cells</t>
  </si>
  <si>
    <t>Rock1</t>
  </si>
  <si>
    <t>Rock2</t>
  </si>
  <si>
    <t>HCT 116 BRCA 2</t>
  </si>
  <si>
    <t>Rock1+2</t>
  </si>
  <si>
    <t>fecha del vidrio 22-4</t>
  </si>
  <si>
    <t>tratamiento</t>
  </si>
  <si>
    <t>total Binucleadas</t>
  </si>
  <si>
    <t>% ciclina A+ Binucleadas</t>
  </si>
  <si>
    <t>mononucleadas</t>
  </si>
  <si>
    <t>total Mononucleadas</t>
  </si>
  <si>
    <t>% ciclina A+ Mononucleadas</t>
  </si>
  <si>
    <t>% ciclina A- Mononucleadas</t>
  </si>
  <si>
    <t>multinucleadas</t>
  </si>
  <si>
    <t>Total Multinucleadas</t>
  </si>
  <si>
    <t>Ciclina+</t>
  </si>
  <si>
    <t>Ciclina-</t>
  </si>
  <si>
    <t>Ciclini+</t>
  </si>
  <si>
    <t>PEOs %binucleadas 26-3</t>
  </si>
  <si>
    <t>Binucleadas - Ciclina</t>
  </si>
  <si>
    <t>Mononucleadas + ciclina</t>
  </si>
  <si>
    <t>Mononucleadas - ciclina</t>
  </si>
  <si>
    <t>Total binucleadas</t>
  </si>
  <si>
    <t xml:space="preserve">Total Mononucleadas </t>
  </si>
  <si>
    <t xml:space="preserve">% binucleadas positivas Ciclinas </t>
  </si>
  <si>
    <t>% Mononulceadas ciclina +</t>
  </si>
  <si>
    <t>porcentajes para el grafico</t>
  </si>
  <si>
    <t>% monuncleadas negativas</t>
  </si>
  <si>
    <t>% Monucleadas positivas</t>
  </si>
  <si>
    <t>Mononulceadas %</t>
  </si>
  <si>
    <t>distribucion dentro del porcentaje poblacional de monucleadas - ciclina</t>
  </si>
  <si>
    <t>distribucion dentro del porcentaje poblacional de monucleadas + ciclina</t>
  </si>
  <si>
    <t>Suma distribucion</t>
  </si>
  <si>
    <t xml:space="preserve">Suma distribucion </t>
  </si>
  <si>
    <t>% binucleadas negativas</t>
  </si>
  <si>
    <t>% Binucleadas negativas</t>
  </si>
  <si>
    <t>% Binucleadas positivas</t>
  </si>
  <si>
    <t>Binucleated %</t>
  </si>
  <si>
    <t>distribucion dentro del porcentaje poblacional de Binucleadas - ciclina</t>
  </si>
  <si>
    <t>distribucion dentro del porcentaje poblacional de Binucleadas + ciclina</t>
  </si>
  <si>
    <t xml:space="preserve">Distribucion </t>
  </si>
  <si>
    <t>Mono +</t>
  </si>
  <si>
    <t>Mono -</t>
  </si>
  <si>
    <t>Binucle +</t>
  </si>
  <si>
    <t>Binucle -</t>
  </si>
  <si>
    <t xml:space="preserve">PEOs 22-4 exp 2 binucleadas </t>
  </si>
  <si>
    <t xml:space="preserve">Percent of binucleated PEO1 cells transfected with siROCK (1+2) or treated with Fasudil </t>
  </si>
  <si>
    <r>
      <t>Percent of binucleated shBRCA2 HCT116</t>
    </r>
    <r>
      <rPr>
        <b/>
        <vertAlign val="superscript"/>
        <sz val="11"/>
        <color theme="1"/>
        <rFont val="Arial"/>
        <family val="2"/>
      </rPr>
      <t>p21-/-</t>
    </r>
    <r>
      <rPr>
        <b/>
        <sz val="11"/>
        <color theme="1"/>
        <rFont val="Arial"/>
        <family val="2"/>
      </rPr>
      <t xml:space="preserve"> cells transfected with siROCK (1+2) or treated with Fasudil </t>
    </r>
  </si>
  <si>
    <t>Quantification of cyclin A positive cells in each group: mononucleated; binucleated</t>
  </si>
  <si>
    <t>cells</t>
  </si>
  <si>
    <t>treatment</t>
  </si>
  <si>
    <t>binucleated</t>
  </si>
  <si>
    <t>total binucleatd</t>
  </si>
  <si>
    <t>% ciclina A+ binucleated</t>
  </si>
  <si>
    <t>mononucleated</t>
  </si>
  <si>
    <t>total mononucleated</t>
  </si>
  <si>
    <t>multinucleated</t>
  </si>
  <si>
    <t>Total multinucleated</t>
  </si>
  <si>
    <t>binucleated + Cilcina</t>
  </si>
  <si>
    <t>treatement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</si>
</sst>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vertAlign val="superscript"/>
      <sz val="11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Fill="1" applyBorder="1"/>
    <xf numFmtId="0" fontId="0" fillId="2" borderId="0" xfId="0" applyFill="1"/>
    <xf numFmtId="0" fontId="0" fillId="0" borderId="0" xfId="0" applyAlignment="1">
      <alignment horizontal="center"/>
    </xf>
    <xf numFmtId="0" fontId="0" fillId="3" borderId="0" xfId="0" applyFill="1"/>
    <xf numFmtId="0" fontId="0" fillId="4" borderId="0" xfId="0" applyFill="1"/>
    <xf numFmtId="0" fontId="0" fillId="5" borderId="0" xfId="0" applyFill="1"/>
    <xf numFmtId="0" fontId="1" fillId="0" borderId="0" xfId="0" applyFont="1" applyAlignment="1"/>
    <xf numFmtId="0" fontId="0" fillId="0" borderId="0" xfId="0" applyFill="1"/>
    <xf numFmtId="0" fontId="0" fillId="0" borderId="0" xfId="0" applyFill="1" applyAlignme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4" borderId="0" xfId="0" applyFill="1" applyAlignment="1">
      <alignment horizontal="center" vertical="center"/>
    </xf>
    <xf numFmtId="0" fontId="0" fillId="5" borderId="0" xfId="0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workbookViewId="0">
      <selection activeCell="K18" sqref="K18"/>
    </sheetView>
  </sheetViews>
  <sheetFormatPr baseColWidth="10" defaultRowHeight="15" x14ac:dyDescent="0.25"/>
  <sheetData>
    <row r="1" spans="1:8" x14ac:dyDescent="0.25">
      <c r="A1" s="10" t="s">
        <v>83</v>
      </c>
      <c r="B1" s="10"/>
      <c r="C1" s="10"/>
      <c r="D1" s="10"/>
      <c r="E1" s="10"/>
      <c r="F1" s="10"/>
      <c r="G1" s="10"/>
      <c r="H1" s="10"/>
    </row>
    <row r="3" spans="1:8" x14ac:dyDescent="0.25">
      <c r="A3" t="s">
        <v>82</v>
      </c>
    </row>
    <row r="5" spans="1:8" x14ac:dyDescent="0.25">
      <c r="A5" t="s">
        <v>0</v>
      </c>
      <c r="B5" t="s">
        <v>1</v>
      </c>
      <c r="C5" t="s">
        <v>2</v>
      </c>
      <c r="D5" t="s">
        <v>3</v>
      </c>
      <c r="E5" t="s">
        <v>4</v>
      </c>
      <c r="F5" t="s">
        <v>5</v>
      </c>
    </row>
    <row r="7" spans="1:8" x14ac:dyDescent="0.25">
      <c r="A7" t="s">
        <v>6</v>
      </c>
      <c r="B7" t="s">
        <v>7</v>
      </c>
      <c r="C7">
        <v>2</v>
      </c>
      <c r="D7">
        <v>217</v>
      </c>
      <c r="E7">
        <f>SUM(C7:D7)</f>
        <v>219</v>
      </c>
      <c r="F7">
        <f>C7*100/E7</f>
        <v>0.91324200913242004</v>
      </c>
    </row>
    <row r="8" spans="1:8" x14ac:dyDescent="0.25">
      <c r="A8" t="s">
        <v>8</v>
      </c>
      <c r="B8" t="s">
        <v>9</v>
      </c>
      <c r="C8">
        <v>29</v>
      </c>
      <c r="D8">
        <v>169</v>
      </c>
      <c r="E8">
        <f t="shared" ref="E8:E12" si="0">SUM(C8:D8)</f>
        <v>198</v>
      </c>
      <c r="F8">
        <f>C8*100/E8</f>
        <v>14.646464646464647</v>
      </c>
    </row>
    <row r="9" spans="1:8" x14ac:dyDescent="0.25">
      <c r="A9" t="s">
        <v>8</v>
      </c>
      <c r="B9" t="s">
        <v>10</v>
      </c>
      <c r="C9">
        <v>18</v>
      </c>
      <c r="D9">
        <v>195</v>
      </c>
      <c r="E9">
        <f t="shared" si="0"/>
        <v>213</v>
      </c>
      <c r="F9">
        <f t="shared" ref="F9:F12" si="1">C9*100/E9</f>
        <v>8.4507042253521121</v>
      </c>
    </row>
    <row r="10" spans="1:8" x14ac:dyDescent="0.25">
      <c r="A10" t="s">
        <v>11</v>
      </c>
      <c r="B10" t="s">
        <v>7</v>
      </c>
      <c r="C10">
        <v>3</v>
      </c>
      <c r="D10">
        <v>212</v>
      </c>
      <c r="E10">
        <f t="shared" si="0"/>
        <v>215</v>
      </c>
      <c r="F10">
        <f t="shared" si="1"/>
        <v>1.3953488372093024</v>
      </c>
    </row>
    <row r="11" spans="1:8" x14ac:dyDescent="0.25">
      <c r="A11" t="s">
        <v>11</v>
      </c>
      <c r="B11" t="s">
        <v>9</v>
      </c>
      <c r="C11">
        <v>3</v>
      </c>
      <c r="D11">
        <v>230</v>
      </c>
      <c r="E11">
        <f t="shared" si="0"/>
        <v>233</v>
      </c>
      <c r="F11">
        <f t="shared" si="1"/>
        <v>1.2875536480686696</v>
      </c>
    </row>
    <row r="12" spans="1:8" x14ac:dyDescent="0.25">
      <c r="A12" t="s">
        <v>11</v>
      </c>
      <c r="B12" t="s">
        <v>10</v>
      </c>
      <c r="C12">
        <v>0</v>
      </c>
      <c r="D12">
        <v>202</v>
      </c>
      <c r="E12">
        <f t="shared" si="0"/>
        <v>202</v>
      </c>
      <c r="F12">
        <f t="shared" si="1"/>
        <v>0</v>
      </c>
    </row>
    <row r="14" spans="1:8" x14ac:dyDescent="0.25">
      <c r="A14" t="s">
        <v>12</v>
      </c>
    </row>
    <row r="16" spans="1:8" x14ac:dyDescent="0.25">
      <c r="A16" t="s">
        <v>13</v>
      </c>
      <c r="B16" t="s">
        <v>1</v>
      </c>
      <c r="C16" t="s">
        <v>14</v>
      </c>
      <c r="D16" t="s">
        <v>2</v>
      </c>
      <c r="E16" t="s">
        <v>15</v>
      </c>
      <c r="F16" t="s">
        <v>16</v>
      </c>
      <c r="G16" t="s">
        <v>17</v>
      </c>
      <c r="H16" t="s">
        <v>18</v>
      </c>
    </row>
    <row r="17" spans="1:8" x14ac:dyDescent="0.25">
      <c r="A17" t="s">
        <v>19</v>
      </c>
    </row>
    <row r="19" spans="1:8" x14ac:dyDescent="0.25">
      <c r="A19" t="s">
        <v>6</v>
      </c>
      <c r="B19" t="s">
        <v>7</v>
      </c>
      <c r="C19">
        <v>122</v>
      </c>
      <c r="D19">
        <v>4</v>
      </c>
      <c r="E19">
        <v>0</v>
      </c>
      <c r="F19">
        <f>SUM(C19:E19)</f>
        <v>126</v>
      </c>
      <c r="G19">
        <f>D19*100/F19</f>
        <v>3.1746031746031744</v>
      </c>
      <c r="H19">
        <f>E19*100/F19</f>
        <v>0</v>
      </c>
    </row>
    <row r="20" spans="1:8" x14ac:dyDescent="0.25">
      <c r="A20" t="s">
        <v>6</v>
      </c>
      <c r="B20" t="s">
        <v>20</v>
      </c>
      <c r="C20">
        <v>151</v>
      </c>
      <c r="D20">
        <v>33</v>
      </c>
      <c r="E20">
        <v>6</v>
      </c>
      <c r="F20">
        <f t="shared" ref="F20:F21" si="2">SUM(C20:E20)</f>
        <v>190</v>
      </c>
      <c r="G20">
        <f t="shared" ref="G20" si="3">D20*100/F20</f>
        <v>17.368421052631579</v>
      </c>
      <c r="H20">
        <f t="shared" ref="H20" si="4">E20*100/F20</f>
        <v>3.1578947368421053</v>
      </c>
    </row>
    <row r="21" spans="1:8" x14ac:dyDescent="0.25">
      <c r="A21" t="s">
        <v>6</v>
      </c>
      <c r="B21" t="s">
        <v>9</v>
      </c>
      <c r="C21">
        <v>217</v>
      </c>
      <c r="D21">
        <v>43</v>
      </c>
      <c r="E21">
        <v>12</v>
      </c>
      <c r="F21">
        <f t="shared" si="2"/>
        <v>272</v>
      </c>
      <c r="G21">
        <f>D21*100/F21</f>
        <v>15.808823529411764</v>
      </c>
      <c r="H21">
        <f>E21*100/F21</f>
        <v>4.4117647058823533</v>
      </c>
    </row>
  </sheetData>
  <mergeCells count="1">
    <mergeCell ref="A1:H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workbookViewId="0">
      <selection activeCell="K6" sqref="K6"/>
    </sheetView>
  </sheetViews>
  <sheetFormatPr baseColWidth="10" defaultRowHeight="15" x14ac:dyDescent="0.25"/>
  <sheetData>
    <row r="1" spans="1:9" ht="17.25" x14ac:dyDescent="0.25">
      <c r="A1" s="7" t="s">
        <v>84</v>
      </c>
      <c r="B1" s="7"/>
      <c r="C1" s="7"/>
      <c r="D1" s="7"/>
      <c r="E1" s="7"/>
      <c r="F1" s="7"/>
      <c r="G1" s="7"/>
      <c r="H1" s="7"/>
      <c r="I1" s="7"/>
    </row>
    <row r="3" spans="1:9" x14ac:dyDescent="0.25">
      <c r="A3" t="s">
        <v>21</v>
      </c>
    </row>
    <row r="4" spans="1:9" x14ac:dyDescent="0.25">
      <c r="A4" s="1" t="s">
        <v>22</v>
      </c>
      <c r="B4" s="1" t="s">
        <v>23</v>
      </c>
      <c r="C4" s="1" t="s">
        <v>24</v>
      </c>
      <c r="D4" s="1" t="s">
        <v>25</v>
      </c>
      <c r="E4" s="1" t="s">
        <v>26</v>
      </c>
      <c r="F4" s="1" t="s">
        <v>27</v>
      </c>
      <c r="G4" s="1" t="s">
        <v>28</v>
      </c>
      <c r="H4" s="1" t="s">
        <v>29</v>
      </c>
    </row>
    <row r="6" spans="1:9" x14ac:dyDescent="0.25">
      <c r="A6" t="s">
        <v>30</v>
      </c>
    </row>
    <row r="7" spans="1:9" x14ac:dyDescent="0.25">
      <c r="A7" t="s">
        <v>31</v>
      </c>
      <c r="B7" t="s">
        <v>32</v>
      </c>
      <c r="C7">
        <v>177</v>
      </c>
      <c r="D7">
        <v>6</v>
      </c>
      <c r="E7">
        <v>1</v>
      </c>
      <c r="F7">
        <f>SUM(C7:E7)</f>
        <v>184</v>
      </c>
      <c r="G7">
        <f t="shared" ref="G7" si="0">D7*100/F7</f>
        <v>3.2608695652173911</v>
      </c>
      <c r="H7">
        <f t="shared" ref="H7" si="1">E7*100/F7</f>
        <v>0.54347826086956519</v>
      </c>
    </row>
    <row r="8" spans="1:9" x14ac:dyDescent="0.25">
      <c r="A8" t="s">
        <v>31</v>
      </c>
      <c r="B8" t="s">
        <v>33</v>
      </c>
      <c r="C8">
        <v>143</v>
      </c>
      <c r="D8">
        <v>15</v>
      </c>
      <c r="E8">
        <v>2</v>
      </c>
      <c r="F8">
        <f t="shared" ref="F8" si="2">SUM(C8:E8)</f>
        <v>160</v>
      </c>
      <c r="G8">
        <f>D8*100/F8</f>
        <v>9.375</v>
      </c>
      <c r="H8">
        <f>E8*100/F8</f>
        <v>1.25</v>
      </c>
    </row>
    <row r="9" spans="1:9" x14ac:dyDescent="0.25">
      <c r="A9" t="s">
        <v>31</v>
      </c>
      <c r="B9" t="s">
        <v>34</v>
      </c>
      <c r="C9">
        <v>156</v>
      </c>
      <c r="D9">
        <v>22</v>
      </c>
      <c r="E9">
        <v>5</v>
      </c>
      <c r="F9">
        <f>SUM(C9:E9)</f>
        <v>183</v>
      </c>
      <c r="G9">
        <f>D9*100/F9</f>
        <v>12.021857923497267</v>
      </c>
      <c r="H9">
        <f>E9*100/F9</f>
        <v>2.7322404371584699</v>
      </c>
    </row>
    <row r="10" spans="1:9" x14ac:dyDescent="0.25">
      <c r="A10" t="s">
        <v>31</v>
      </c>
      <c r="B10" t="s">
        <v>35</v>
      </c>
      <c r="C10">
        <v>183</v>
      </c>
      <c r="D10">
        <v>26</v>
      </c>
      <c r="E10">
        <v>19</v>
      </c>
      <c r="F10">
        <f>SUM(C10:E10)</f>
        <v>228</v>
      </c>
      <c r="G10">
        <f t="shared" ref="G10" si="3">D10*100/F10</f>
        <v>11.403508771929825</v>
      </c>
      <c r="H10">
        <f>E10*100/F10</f>
        <v>8.3333333333333339</v>
      </c>
    </row>
    <row r="12" spans="1:9" x14ac:dyDescent="0.25">
      <c r="A12" t="s">
        <v>36</v>
      </c>
    </row>
    <row r="14" spans="1:9" x14ac:dyDescent="0.25">
      <c r="A14" s="1" t="s">
        <v>22</v>
      </c>
      <c r="B14" s="1" t="s">
        <v>23</v>
      </c>
      <c r="C14" s="1" t="s">
        <v>24</v>
      </c>
      <c r="D14" s="1" t="s">
        <v>25</v>
      </c>
      <c r="E14" s="1" t="s">
        <v>26</v>
      </c>
      <c r="F14" s="1" t="s">
        <v>27</v>
      </c>
      <c r="G14" s="1" t="s">
        <v>28</v>
      </c>
      <c r="H14" s="1" t="s">
        <v>29</v>
      </c>
      <c r="I14" t="s">
        <v>37</v>
      </c>
    </row>
    <row r="15" spans="1:9" x14ac:dyDescent="0.25">
      <c r="A15" t="s">
        <v>30</v>
      </c>
    </row>
    <row r="16" spans="1:9" x14ac:dyDescent="0.25">
      <c r="A16" t="s">
        <v>31</v>
      </c>
      <c r="B16" t="s">
        <v>32</v>
      </c>
      <c r="C16">
        <v>171</v>
      </c>
      <c r="D16">
        <v>3</v>
      </c>
      <c r="E16">
        <v>2</v>
      </c>
      <c r="F16">
        <f>SUM(C16:E16)</f>
        <v>176</v>
      </c>
      <c r="G16">
        <f>D16*100/F16</f>
        <v>1.7045454545454546</v>
      </c>
      <c r="H16">
        <f>E16*100/F16</f>
        <v>1.1363636363636365</v>
      </c>
    </row>
    <row r="17" spans="1:8" x14ac:dyDescent="0.25">
      <c r="A17" t="s">
        <v>31</v>
      </c>
      <c r="B17" t="s">
        <v>9</v>
      </c>
      <c r="C17">
        <v>162</v>
      </c>
      <c r="D17">
        <v>36</v>
      </c>
      <c r="E17">
        <v>11</v>
      </c>
      <c r="F17">
        <f>SUM(C17:E17)</f>
        <v>209</v>
      </c>
      <c r="G17">
        <f>D17*100/F17</f>
        <v>17.224880382775119</v>
      </c>
      <c r="H17">
        <f>E17*100/F17</f>
        <v>5.2631578947368425</v>
      </c>
    </row>
    <row r="18" spans="1:8" x14ac:dyDescent="0.25">
      <c r="A18" t="s">
        <v>31</v>
      </c>
      <c r="B18" t="s">
        <v>38</v>
      </c>
      <c r="C18">
        <v>158</v>
      </c>
      <c r="D18">
        <v>17</v>
      </c>
      <c r="E18">
        <v>4</v>
      </c>
      <c r="F18">
        <f>SUM(C18:E18)</f>
        <v>179</v>
      </c>
      <c r="G18">
        <f>D18*100/F18</f>
        <v>9.4972067039106154</v>
      </c>
      <c r="H18">
        <f>E18*100/F18</f>
        <v>2.2346368715083798</v>
      </c>
    </row>
    <row r="19" spans="1:8" x14ac:dyDescent="0.25">
      <c r="A19" t="s">
        <v>31</v>
      </c>
      <c r="B19" t="s">
        <v>39</v>
      </c>
      <c r="C19">
        <v>138</v>
      </c>
      <c r="D19">
        <v>5</v>
      </c>
      <c r="E19">
        <v>3</v>
      </c>
      <c r="F19">
        <f>SUM(C19:E19)</f>
        <v>146</v>
      </c>
      <c r="G19">
        <f>D19*100/F19</f>
        <v>3.4246575342465753</v>
      </c>
      <c r="H19">
        <f>E19*100/F19</f>
        <v>2.0547945205479454</v>
      </c>
    </row>
    <row r="20" spans="1:8" x14ac:dyDescent="0.25">
      <c r="A20" t="s">
        <v>40</v>
      </c>
      <c r="B20" t="s">
        <v>41</v>
      </c>
      <c r="C20">
        <v>146</v>
      </c>
      <c r="D20">
        <v>22</v>
      </c>
      <c r="E20">
        <v>4</v>
      </c>
      <c r="F20">
        <f>SUM(C20:E20)</f>
        <v>172</v>
      </c>
      <c r="G20">
        <f>D20*100/F20</f>
        <v>12.790697674418604</v>
      </c>
      <c r="H20">
        <f>E20*100/F20</f>
        <v>2.3255813953488373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"/>
  <sheetViews>
    <sheetView tabSelected="1" topLeftCell="A25" workbookViewId="0">
      <selection activeCell="E14" sqref="E14"/>
    </sheetView>
  </sheetViews>
  <sheetFormatPr baseColWidth="10" defaultRowHeight="15" x14ac:dyDescent="0.25"/>
  <cols>
    <col min="4" max="4" width="22.85546875" customWidth="1"/>
    <col min="5" max="5" width="17" customWidth="1"/>
    <col min="6" max="6" width="21.28515625" customWidth="1"/>
    <col min="7" max="7" width="18.7109375" customWidth="1"/>
    <col min="8" max="8" width="11.140625" customWidth="1"/>
  </cols>
  <sheetData>
    <row r="1" spans="1:14" x14ac:dyDescent="0.25">
      <c r="A1" s="10" t="s">
        <v>85</v>
      </c>
      <c r="B1" s="10"/>
      <c r="C1" s="10"/>
      <c r="D1" s="10"/>
      <c r="E1" s="10"/>
      <c r="F1" s="10"/>
    </row>
    <row r="3" spans="1:14" x14ac:dyDescent="0.25">
      <c r="A3" s="2" t="s">
        <v>42</v>
      </c>
    </row>
    <row r="4" spans="1:14" x14ac:dyDescent="0.25">
      <c r="A4" t="s">
        <v>86</v>
      </c>
      <c r="B4" t="s">
        <v>87</v>
      </c>
      <c r="C4" s="11" t="s">
        <v>88</v>
      </c>
      <c r="D4" s="11"/>
      <c r="E4" s="3" t="s">
        <v>89</v>
      </c>
      <c r="F4" s="3" t="s">
        <v>90</v>
      </c>
      <c r="G4" s="11" t="s">
        <v>91</v>
      </c>
      <c r="H4" s="11"/>
      <c r="I4" s="3" t="s">
        <v>92</v>
      </c>
      <c r="J4" s="3" t="s">
        <v>48</v>
      </c>
      <c r="K4" s="3" t="s">
        <v>49</v>
      </c>
      <c r="L4" s="11" t="s">
        <v>93</v>
      </c>
      <c r="M4" s="11"/>
      <c r="N4" t="s">
        <v>94</v>
      </c>
    </row>
    <row r="5" spans="1:14" x14ac:dyDescent="0.25">
      <c r="C5" t="s">
        <v>52</v>
      </c>
      <c r="D5" t="s">
        <v>53</v>
      </c>
      <c r="G5" t="s">
        <v>52</v>
      </c>
      <c r="H5" t="s">
        <v>53</v>
      </c>
      <c r="L5" t="s">
        <v>54</v>
      </c>
      <c r="M5" t="s">
        <v>53</v>
      </c>
    </row>
    <row r="6" spans="1:14" x14ac:dyDescent="0.25">
      <c r="A6" t="s">
        <v>6</v>
      </c>
      <c r="B6" t="s">
        <v>7</v>
      </c>
      <c r="C6">
        <v>7</v>
      </c>
      <c r="D6">
        <v>19</v>
      </c>
      <c r="E6">
        <f>SUM(C6:D6)</f>
        <v>26</v>
      </c>
      <c r="F6">
        <f>C6*100/E6</f>
        <v>26.923076923076923</v>
      </c>
      <c r="G6">
        <v>68</v>
      </c>
      <c r="H6">
        <v>107</v>
      </c>
      <c r="I6">
        <f>SUM(G6:H6)</f>
        <v>175</v>
      </c>
      <c r="J6">
        <f>G6*100/I6</f>
        <v>38.857142857142854</v>
      </c>
      <c r="K6">
        <f>H6*100/I6</f>
        <v>61.142857142857146</v>
      </c>
      <c r="L6">
        <v>0</v>
      </c>
      <c r="M6">
        <v>0</v>
      </c>
      <c r="N6">
        <f>SUM(L6:M6)</f>
        <v>0</v>
      </c>
    </row>
    <row r="7" spans="1:14" x14ac:dyDescent="0.25">
      <c r="A7" t="s">
        <v>6</v>
      </c>
      <c r="B7" t="s">
        <v>35</v>
      </c>
      <c r="C7">
        <v>40</v>
      </c>
      <c r="D7">
        <v>75</v>
      </c>
      <c r="E7">
        <f>SUM(C7:D7)</f>
        <v>115</v>
      </c>
      <c r="F7">
        <f>C7*100/E7</f>
        <v>34.782608695652172</v>
      </c>
      <c r="G7">
        <v>62</v>
      </c>
      <c r="H7">
        <v>83</v>
      </c>
      <c r="I7">
        <f>SUM(G7:H7)</f>
        <v>145</v>
      </c>
      <c r="J7">
        <f>G7*100/I7</f>
        <v>42.758620689655174</v>
      </c>
      <c r="L7">
        <v>1</v>
      </c>
      <c r="M7">
        <v>8</v>
      </c>
      <c r="N7">
        <f>SUM(L7:M7)</f>
        <v>9</v>
      </c>
    </row>
    <row r="9" spans="1:14" x14ac:dyDescent="0.25">
      <c r="F9">
        <f>D6*100/E6</f>
        <v>73.07692307692308</v>
      </c>
    </row>
    <row r="11" spans="1:14" x14ac:dyDescent="0.25">
      <c r="A11" s="4" t="s">
        <v>55</v>
      </c>
    </row>
    <row r="14" spans="1:14" x14ac:dyDescent="0.25">
      <c r="A14" t="s">
        <v>86</v>
      </c>
      <c r="B14" t="s">
        <v>96</v>
      </c>
      <c r="C14" t="s">
        <v>95</v>
      </c>
      <c r="D14" t="s">
        <v>56</v>
      </c>
      <c r="E14" t="s">
        <v>57</v>
      </c>
      <c r="F14" t="s">
        <v>58</v>
      </c>
      <c r="G14" t="s">
        <v>59</v>
      </c>
      <c r="H14" t="s">
        <v>60</v>
      </c>
      <c r="I14" t="s">
        <v>61</v>
      </c>
      <c r="J14" t="s">
        <v>62</v>
      </c>
    </row>
    <row r="16" spans="1:14" x14ac:dyDescent="0.25">
      <c r="A16" t="s">
        <v>6</v>
      </c>
      <c r="B16" t="s">
        <v>7</v>
      </c>
      <c r="C16">
        <v>20</v>
      </c>
      <c r="D16">
        <v>33</v>
      </c>
      <c r="E16">
        <v>133</v>
      </c>
      <c r="F16">
        <v>168</v>
      </c>
      <c r="G16">
        <f>SUM(C16:D16)</f>
        <v>53</v>
      </c>
      <c r="H16">
        <f>SUM(E16:F16)</f>
        <v>301</v>
      </c>
      <c r="I16">
        <f>C16*100/G16</f>
        <v>37.735849056603776</v>
      </c>
      <c r="J16">
        <f>E16*100/H16</f>
        <v>44.186046511627907</v>
      </c>
    </row>
    <row r="17" spans="1:12" x14ac:dyDescent="0.25">
      <c r="A17" t="s">
        <v>8</v>
      </c>
      <c r="B17" t="s">
        <v>9</v>
      </c>
      <c r="C17">
        <v>22</v>
      </c>
      <c r="D17">
        <v>50</v>
      </c>
      <c r="E17">
        <v>113</v>
      </c>
      <c r="F17">
        <v>130</v>
      </c>
      <c r="G17">
        <f>SUM(C17:D17)</f>
        <v>72</v>
      </c>
      <c r="H17">
        <f>SUM(E17:F17)</f>
        <v>243</v>
      </c>
      <c r="I17">
        <f>C17*100/G17</f>
        <v>30.555555555555557</v>
      </c>
      <c r="J17">
        <f>E17*100/H17</f>
        <v>46.502057613168724</v>
      </c>
    </row>
    <row r="20" spans="1:12" x14ac:dyDescent="0.25">
      <c r="A20" t="s">
        <v>63</v>
      </c>
      <c r="B20" s="8"/>
      <c r="C20" s="8"/>
      <c r="D20" s="8"/>
      <c r="E20" s="8"/>
      <c r="F20" s="8"/>
      <c r="G20" s="8"/>
      <c r="H20" s="8"/>
      <c r="I20" s="8"/>
      <c r="J20" s="8"/>
    </row>
    <row r="21" spans="1:12" x14ac:dyDescent="0.25">
      <c r="B21" s="8"/>
      <c r="C21" s="8"/>
      <c r="D21" s="8"/>
      <c r="E21" s="8"/>
      <c r="F21" s="8"/>
      <c r="G21" s="8"/>
      <c r="H21" s="8"/>
      <c r="I21" s="8"/>
      <c r="J21" s="8"/>
    </row>
    <row r="22" spans="1:12" x14ac:dyDescent="0.25">
      <c r="B22" s="8"/>
      <c r="C22" s="8"/>
      <c r="D22" s="8"/>
      <c r="E22" s="8"/>
      <c r="F22" s="8"/>
      <c r="G22" s="8"/>
      <c r="H22" s="9"/>
      <c r="I22" s="9"/>
      <c r="J22" s="8"/>
    </row>
    <row r="23" spans="1:12" x14ac:dyDescent="0.25">
      <c r="B23" s="8"/>
      <c r="C23" s="8" t="s">
        <v>64</v>
      </c>
      <c r="D23" s="8" t="s">
        <v>65</v>
      </c>
      <c r="E23" s="8" t="s">
        <v>66</v>
      </c>
      <c r="F23" s="8" t="s">
        <v>67</v>
      </c>
      <c r="G23" s="8" t="s">
        <v>68</v>
      </c>
      <c r="H23" s="8" t="s">
        <v>69</v>
      </c>
      <c r="I23" s="8" t="s">
        <v>70</v>
      </c>
      <c r="J23" s="8"/>
      <c r="L23" t="s">
        <v>71</v>
      </c>
    </row>
    <row r="24" spans="1:12" x14ac:dyDescent="0.25">
      <c r="A24" t="s">
        <v>6</v>
      </c>
      <c r="B24" s="8" t="s">
        <v>7</v>
      </c>
      <c r="C24" s="8">
        <f>E24-D24</f>
        <v>59.076157142857106</v>
      </c>
      <c r="D24" s="8">
        <v>38.857142857142897</v>
      </c>
      <c r="E24" s="8">
        <v>97.933300000000003</v>
      </c>
      <c r="F24" s="8">
        <f>C24*100/E24</f>
        <v>60.322849472913816</v>
      </c>
      <c r="G24" s="8">
        <f>D24*100/E24</f>
        <v>39.677150527086191</v>
      </c>
      <c r="H24" s="8">
        <f>SUM(C24:D24)</f>
        <v>97.933300000000003</v>
      </c>
      <c r="I24" s="8">
        <f>SUM(F24:G24)</f>
        <v>100</v>
      </c>
      <c r="J24" s="8"/>
      <c r="L24">
        <f>100-D32</f>
        <v>100</v>
      </c>
    </row>
    <row r="25" spans="1:12" x14ac:dyDescent="0.25">
      <c r="B25" s="8"/>
      <c r="C25" s="8" t="s">
        <v>72</v>
      </c>
      <c r="D25" s="8" t="s">
        <v>73</v>
      </c>
      <c r="E25" s="8" t="s">
        <v>74</v>
      </c>
      <c r="F25" s="8" t="s">
        <v>75</v>
      </c>
      <c r="G25" s="8" t="s">
        <v>76</v>
      </c>
      <c r="H25" s="8"/>
      <c r="I25" s="8"/>
      <c r="J25" s="8"/>
      <c r="L25">
        <f>100-D33</f>
        <v>100</v>
      </c>
    </row>
    <row r="26" spans="1:12" x14ac:dyDescent="0.25">
      <c r="A26" t="s">
        <v>6</v>
      </c>
      <c r="B26" s="8" t="s">
        <v>7</v>
      </c>
      <c r="C26" s="8"/>
      <c r="D26" s="8">
        <v>26.923076923076898</v>
      </c>
      <c r="E26" s="8">
        <f>100-E24</f>
        <v>2.0666999999999973</v>
      </c>
      <c r="F26" s="8"/>
      <c r="G26" s="8"/>
      <c r="H26" s="8"/>
      <c r="I26" s="8"/>
      <c r="J26" s="8"/>
    </row>
    <row r="29" spans="1:12" x14ac:dyDescent="0.25">
      <c r="A29" s="2" t="s">
        <v>42</v>
      </c>
    </row>
    <row r="30" spans="1:12" x14ac:dyDescent="0.25">
      <c r="G30" s="11" t="s">
        <v>77</v>
      </c>
      <c r="H30" s="11"/>
    </row>
    <row r="31" spans="1:12" x14ac:dyDescent="0.25">
      <c r="E31" s="12" t="s">
        <v>7</v>
      </c>
      <c r="F31" t="s">
        <v>66</v>
      </c>
      <c r="G31" t="s">
        <v>78</v>
      </c>
      <c r="H31" t="s">
        <v>79</v>
      </c>
    </row>
    <row r="32" spans="1:12" x14ac:dyDescent="0.25">
      <c r="E32" s="12"/>
      <c r="F32">
        <v>97.933300000000003</v>
      </c>
      <c r="G32" s="5">
        <v>38.04</v>
      </c>
      <c r="H32" s="5">
        <v>59.87</v>
      </c>
      <c r="I32">
        <f>SUM(G32:H32)</f>
        <v>97.91</v>
      </c>
    </row>
    <row r="33" spans="1:14" x14ac:dyDescent="0.25">
      <c r="E33" s="12"/>
    </row>
    <row r="34" spans="1:14" x14ac:dyDescent="0.25">
      <c r="E34" s="12"/>
      <c r="G34" s="11" t="s">
        <v>77</v>
      </c>
      <c r="H34" s="11"/>
      <c r="J34">
        <f>SUM(I32,I36)</f>
        <v>99.969700000000003</v>
      </c>
    </row>
    <row r="35" spans="1:14" x14ac:dyDescent="0.25">
      <c r="E35" s="12"/>
      <c r="F35" t="s">
        <v>74</v>
      </c>
      <c r="G35" t="s">
        <v>80</v>
      </c>
      <c r="H35" t="s">
        <v>81</v>
      </c>
    </row>
    <row r="36" spans="1:14" x14ac:dyDescent="0.25">
      <c r="F36">
        <f>100-F32</f>
        <v>2.0666999999999973</v>
      </c>
      <c r="G36" s="5">
        <v>0.55000000000000004</v>
      </c>
      <c r="H36" s="5">
        <v>1.5097</v>
      </c>
      <c r="I36">
        <f>SUM(G36:H36)</f>
        <v>2.0597000000000003</v>
      </c>
    </row>
    <row r="39" spans="1:14" x14ac:dyDescent="0.25">
      <c r="E39" s="13" t="s">
        <v>9</v>
      </c>
      <c r="F39" t="s">
        <v>66</v>
      </c>
      <c r="G39" t="s">
        <v>78</v>
      </c>
      <c r="H39" t="s">
        <v>79</v>
      </c>
    </row>
    <row r="40" spans="1:14" x14ac:dyDescent="0.25">
      <c r="E40" s="13"/>
      <c r="F40">
        <f>100-F44</f>
        <v>84.27</v>
      </c>
      <c r="G40" s="6">
        <v>36.032600000000002</v>
      </c>
      <c r="H40" s="6">
        <v>48.237000000000002</v>
      </c>
      <c r="I40">
        <f>SUM(G40:H40)</f>
        <v>84.269599999999997</v>
      </c>
    </row>
    <row r="41" spans="1:14" x14ac:dyDescent="0.25">
      <c r="E41" s="13"/>
    </row>
    <row r="42" spans="1:14" x14ac:dyDescent="0.25">
      <c r="E42" s="13"/>
      <c r="G42" s="11" t="s">
        <v>77</v>
      </c>
      <c r="H42" s="11"/>
      <c r="J42">
        <f>SUM(I40,I44)</f>
        <v>99.9983</v>
      </c>
    </row>
    <row r="43" spans="1:14" x14ac:dyDescent="0.25">
      <c r="E43" s="13"/>
      <c r="F43" t="s">
        <v>74</v>
      </c>
      <c r="G43" t="s">
        <v>80</v>
      </c>
      <c r="H43" t="s">
        <v>81</v>
      </c>
    </row>
    <row r="44" spans="1:14" x14ac:dyDescent="0.25">
      <c r="F44">
        <v>15.73</v>
      </c>
      <c r="G44" s="6">
        <v>5.4711999999999996</v>
      </c>
      <c r="H44" s="6">
        <v>10.2575</v>
      </c>
      <c r="I44">
        <f>SUM(G44:H44)</f>
        <v>15.7287</v>
      </c>
    </row>
    <row r="47" spans="1:14" x14ac:dyDescent="0.25">
      <c r="A47" t="s">
        <v>0</v>
      </c>
      <c r="B47" t="s">
        <v>43</v>
      </c>
      <c r="C47" s="11" t="s">
        <v>2</v>
      </c>
      <c r="D47" s="11"/>
      <c r="E47" s="3" t="s">
        <v>44</v>
      </c>
      <c r="F47" s="3" t="s">
        <v>45</v>
      </c>
      <c r="G47" s="11" t="s">
        <v>46</v>
      </c>
      <c r="H47" s="11"/>
      <c r="I47" s="3" t="s">
        <v>47</v>
      </c>
      <c r="J47" s="3" t="s">
        <v>48</v>
      </c>
      <c r="K47" s="3" t="s">
        <v>49</v>
      </c>
      <c r="L47" s="11" t="s">
        <v>50</v>
      </c>
      <c r="M47" s="11"/>
      <c r="N47" t="s">
        <v>51</v>
      </c>
    </row>
    <row r="48" spans="1:14" x14ac:dyDescent="0.25">
      <c r="C48" t="s">
        <v>52</v>
      </c>
      <c r="D48" t="s">
        <v>53</v>
      </c>
      <c r="G48" t="s">
        <v>52</v>
      </c>
      <c r="H48" t="s">
        <v>53</v>
      </c>
      <c r="L48" t="s">
        <v>54</v>
      </c>
      <c r="M48" t="s">
        <v>53</v>
      </c>
    </row>
    <row r="50" spans="1:14" x14ac:dyDescent="0.25">
      <c r="A50" t="s">
        <v>6</v>
      </c>
      <c r="B50" t="s">
        <v>35</v>
      </c>
      <c r="C50">
        <v>40</v>
      </c>
      <c r="D50">
        <v>75</v>
      </c>
      <c r="E50">
        <f>SUM(C50:D50)</f>
        <v>115</v>
      </c>
      <c r="F50">
        <f>C50*100/E50</f>
        <v>34.782608695652172</v>
      </c>
      <c r="G50">
        <v>62</v>
      </c>
      <c r="H50">
        <v>83</v>
      </c>
      <c r="I50">
        <f>SUM(G50:H50)</f>
        <v>145</v>
      </c>
      <c r="J50">
        <f>G50*100/I50</f>
        <v>42.758620689655174</v>
      </c>
      <c r="K50">
        <f>H50*100/I50</f>
        <v>57.241379310344826</v>
      </c>
      <c r="L50">
        <v>1</v>
      </c>
      <c r="M50">
        <v>8</v>
      </c>
      <c r="N50">
        <f>SUM(L50:M50)</f>
        <v>9</v>
      </c>
    </row>
    <row r="51" spans="1:14" x14ac:dyDescent="0.25">
      <c r="F51">
        <f>D50*100/E50</f>
        <v>65.217391304347828</v>
      </c>
    </row>
  </sheetData>
  <mergeCells count="12">
    <mergeCell ref="L47:M47"/>
    <mergeCell ref="E31:E35"/>
    <mergeCell ref="G34:H34"/>
    <mergeCell ref="E39:E43"/>
    <mergeCell ref="G42:H42"/>
    <mergeCell ref="C47:D47"/>
    <mergeCell ref="G47:H47"/>
    <mergeCell ref="A1:F1"/>
    <mergeCell ref="C4:D4"/>
    <mergeCell ref="G4:H4"/>
    <mergeCell ref="L4:M4"/>
    <mergeCell ref="G30:H3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Figure 6- figure supplement 1 A</vt:lpstr>
      <vt:lpstr>Figure 6- figure supplement 1 B</vt:lpstr>
      <vt:lpstr>Figure 6- figure supplement 1 D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Laboratorio Gottifredi</dc:creator>
  <cp:lastModifiedBy>Usuario Laboratorio Gottifredi</cp:lastModifiedBy>
  <dcterms:created xsi:type="dcterms:W3CDTF">2022-10-31T20:29:03Z</dcterms:created>
  <dcterms:modified xsi:type="dcterms:W3CDTF">2022-11-17T18:32:19Z</dcterms:modified>
</cp:coreProperties>
</file>